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3D6489689E464059AA8F41AF3097E2FA" descr="一次性口罩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0800" y="641350"/>
          <a:ext cx="1391920" cy="1134110"/>
        </a:xfrm>
        <a:prstGeom prst="rect">
          <a:avLst/>
        </a:prstGeom>
      </xdr:spPr>
    </xdr:pic>
  </etc:cellImage>
  <etc:cellImage>
    <xdr:pic>
      <xdr:nvPicPr>
        <xdr:cNvPr id="4" name="ID_2E53D6345F0B4DA3AD5D19C0C9462073" descr="一次性鞋套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10800" y="1876425"/>
          <a:ext cx="10058400" cy="10156825"/>
        </a:xfrm>
        <a:prstGeom prst="rect">
          <a:avLst/>
        </a:prstGeom>
      </xdr:spPr>
    </xdr:pic>
  </etc:cellImage>
  <etc:cellImage>
    <xdr:pic>
      <xdr:nvPicPr>
        <xdr:cNvPr id="3" name="ID_08571661CEE441768C184A653A308DC0" descr="一次性手套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10800" y="1577975"/>
          <a:ext cx="10058400" cy="10160000"/>
        </a:xfrm>
        <a:prstGeom prst="rect">
          <a:avLst/>
        </a:prstGeom>
      </xdr:spPr>
    </xdr:pic>
  </etc:cellImage>
  <etc:cellImage>
    <xdr:pic>
      <xdr:nvPicPr>
        <xdr:cNvPr id="36" name="ID_6E7B960F2A7A4F99B7737EFE89A43069" descr="不锈钢剪刀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210800" y="10601325"/>
          <a:ext cx="10058400" cy="10102850"/>
        </a:xfrm>
        <a:prstGeom prst="rect">
          <a:avLst/>
        </a:prstGeom>
      </xdr:spPr>
    </xdr:pic>
  </etc:cellImage>
  <etc:cellImage>
    <xdr:pic>
      <xdr:nvPicPr>
        <xdr:cNvPr id="7" name="ID_C72F839AB590489CBAE758C7F228F94F" descr="皂液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10800" y="3778250"/>
          <a:ext cx="5657850" cy="10156825"/>
        </a:xfrm>
        <a:prstGeom prst="rect">
          <a:avLst/>
        </a:prstGeom>
      </xdr:spPr>
    </xdr:pic>
  </etc:cellImage>
  <etc:cellImage>
    <xdr:pic>
      <xdr:nvPicPr>
        <xdr:cNvPr id="6" name="ID_5268FFA787734BEF98923F890C21B58E" descr="84消毒液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10800" y="3194050"/>
          <a:ext cx="7543800" cy="10160000"/>
        </a:xfrm>
        <a:prstGeom prst="rect">
          <a:avLst/>
        </a:prstGeom>
      </xdr:spPr>
    </xdr:pic>
  </etc:cellImage>
  <etc:cellImage>
    <xdr:pic>
      <xdr:nvPicPr>
        <xdr:cNvPr id="5" name="ID_7A1FD16058DE4EC682123C32F59C6E81" descr="一次性帽子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210800" y="2343150"/>
          <a:ext cx="10058400" cy="10156825"/>
        </a:xfrm>
        <a:prstGeom prst="rect">
          <a:avLst/>
        </a:prstGeom>
      </xdr:spPr>
    </xdr:pic>
  </etc:cellImage>
  <etc:cellImage>
    <xdr:pic>
      <xdr:nvPicPr>
        <xdr:cNvPr id="35" name="ID_A1349B35C2C945D7AFE9F715C56522F0" descr="创可贴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210800" y="8226425"/>
          <a:ext cx="10058400" cy="10099675"/>
        </a:xfrm>
        <a:prstGeom prst="rect">
          <a:avLst/>
        </a:prstGeom>
      </xdr:spPr>
    </xdr:pic>
  </etc:cellImage>
  <etc:cellImage>
    <xdr:pic>
      <xdr:nvPicPr>
        <xdr:cNvPr id="8" name="ID_D39335C7FF73454B8F4383E0689B0B03" descr="洗衣液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210800" y="2879725"/>
          <a:ext cx="5657850" cy="10150475"/>
        </a:xfrm>
        <a:prstGeom prst="rect">
          <a:avLst/>
        </a:prstGeom>
      </xdr:spPr>
    </xdr:pic>
  </etc:cellImage>
  <etc:cellImage>
    <xdr:pic>
      <xdr:nvPicPr>
        <xdr:cNvPr id="21" name="ID_3CC5E8DFDC7142A2BC7C43DD47B8DD34" descr="白色收纳箱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210800" y="15525750"/>
          <a:ext cx="10058400" cy="5695950"/>
        </a:xfrm>
        <a:prstGeom prst="rect">
          <a:avLst/>
        </a:prstGeom>
      </xdr:spPr>
    </xdr:pic>
  </etc:cellImage>
  <etc:cellImage>
    <xdr:pic>
      <xdr:nvPicPr>
        <xdr:cNvPr id="80" name="ID_9E60E46226794F2E9E4D47497BE60CB9" descr="头灯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10800" y="4594225"/>
          <a:ext cx="10058400" cy="10096500"/>
        </a:xfrm>
        <a:prstGeom prst="rect">
          <a:avLst/>
        </a:prstGeom>
      </xdr:spPr>
    </xdr:pic>
  </etc:cellImage>
  <etc:cellImage>
    <xdr:pic>
      <xdr:nvPicPr>
        <xdr:cNvPr id="9" name="ID_92CB15C19D4A420988C7DF879BF37F24" descr="100L收纳箱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210800" y="7766050"/>
          <a:ext cx="10058400" cy="7230745"/>
        </a:xfrm>
        <a:prstGeom prst="rect">
          <a:avLst/>
        </a:prstGeom>
      </xdr:spPr>
    </xdr:pic>
  </etc:cellImage>
  <etc:cellImage>
    <xdr:pic>
      <xdr:nvPicPr>
        <xdr:cNvPr id="32" name="ID_CB4D0BEDDC95433FB8FAC6DBD84D7A51" descr="封箱器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210800" y="9378950"/>
          <a:ext cx="10058400" cy="10102850"/>
        </a:xfrm>
        <a:prstGeom prst="rect">
          <a:avLst/>
        </a:prstGeom>
      </xdr:spPr>
    </xdr:pic>
  </etc:cellImage>
  <etc:cellImage>
    <xdr:pic>
      <xdr:nvPicPr>
        <xdr:cNvPr id="10" name="ID_314FC21CF45D4C8D8C1C9FC857C57A52" descr="强光手电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210800" y="8540750"/>
          <a:ext cx="6017895" cy="10160000"/>
        </a:xfrm>
        <a:prstGeom prst="rect">
          <a:avLst/>
        </a:prstGeom>
      </xdr:spPr>
    </xdr:pic>
  </etc:cellImage>
  <etc:cellImage>
    <xdr:pic>
      <xdr:nvPicPr>
        <xdr:cNvPr id="34" name="ID_2D7B159D50BC41BFB1B8EA4326D20211" descr="温度计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2030075" y="8839200"/>
          <a:ext cx="5657850" cy="10102850"/>
        </a:xfrm>
        <a:prstGeom prst="rect">
          <a:avLst/>
        </a:prstGeom>
      </xdr:spPr>
    </xdr:pic>
  </etc:cellImage>
  <etc:cellImage>
    <xdr:pic>
      <xdr:nvPicPr>
        <xdr:cNvPr id="13" name="ID_56F31CFFDAEE4133AB59D58012B27EA3" descr="对讲机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0210800" y="16160750"/>
          <a:ext cx="5631180" cy="10160000"/>
        </a:xfrm>
        <a:prstGeom prst="rect">
          <a:avLst/>
        </a:prstGeom>
      </xdr:spPr>
    </xdr:pic>
  </etc:cellImage>
  <etc:cellImage>
    <xdr:pic>
      <xdr:nvPicPr>
        <xdr:cNvPr id="31" name="ID_279DB02181704EC3A3429F6E80F1D2D3" descr="刮刮乐拖把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210800" y="10331450"/>
          <a:ext cx="10058400" cy="10106025"/>
        </a:xfrm>
        <a:prstGeom prst="rect">
          <a:avLst/>
        </a:prstGeom>
      </xdr:spPr>
    </xdr:pic>
  </etc:cellImage>
  <etc:cellImage>
    <xdr:pic>
      <xdr:nvPicPr>
        <xdr:cNvPr id="12" name="ID_B7230E22211D43D8A701C091F4C85B78" descr="红色胶带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0210800" y="13696950"/>
          <a:ext cx="5657850" cy="10163175"/>
        </a:xfrm>
        <a:prstGeom prst="rect">
          <a:avLst/>
        </a:prstGeom>
      </xdr:spPr>
    </xdr:pic>
  </etc:cellImage>
  <etc:cellImage>
    <xdr:pic>
      <xdr:nvPicPr>
        <xdr:cNvPr id="30" name="ID_FF3E2E40064542D59F44F56EA8A87D30" descr="套扫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0210800" y="10648950"/>
          <a:ext cx="10058400" cy="10109200"/>
        </a:xfrm>
        <a:prstGeom prst="rect">
          <a:avLst/>
        </a:prstGeom>
      </xdr:spPr>
    </xdr:pic>
  </etc:cellImage>
  <etc:cellImage>
    <xdr:pic>
      <xdr:nvPicPr>
        <xdr:cNvPr id="29" name="ID_1688833484B248D3BCEF3837AA53D205" descr="干湿两用拖布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0210800" y="10966450"/>
          <a:ext cx="10058400" cy="10102850"/>
        </a:xfrm>
        <a:prstGeom prst="rect">
          <a:avLst/>
        </a:prstGeom>
      </xdr:spPr>
    </xdr:pic>
  </etc:cellImage>
  <etc:cellImage>
    <xdr:pic>
      <xdr:nvPicPr>
        <xdr:cNvPr id="28" name="ID_31E253DB0B7C43E28DE950DAB1838E04" descr="白色帽子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0210800" y="11283950"/>
          <a:ext cx="7620000" cy="7661275"/>
        </a:xfrm>
        <a:prstGeom prst="rect">
          <a:avLst/>
        </a:prstGeom>
      </xdr:spPr>
    </xdr:pic>
  </etc:cellImage>
  <etc:cellImage>
    <xdr:pic>
      <xdr:nvPicPr>
        <xdr:cNvPr id="67" name="ID_844C4DCD55544016877B968F636DBE79" descr="壁纸刀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0210800" y="14297025"/>
          <a:ext cx="10058400" cy="10099675"/>
        </a:xfrm>
        <a:prstGeom prst="rect">
          <a:avLst/>
        </a:prstGeom>
      </xdr:spPr>
    </xdr:pic>
  </etc:cellImage>
  <etc:cellImage>
    <xdr:pic>
      <xdr:nvPicPr>
        <xdr:cNvPr id="26" name="ID_639B5B70041B47A480BB403371989D22" descr="洗手液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0210800" y="11918950"/>
          <a:ext cx="10058400" cy="10121900"/>
        </a:xfrm>
        <a:prstGeom prst="rect">
          <a:avLst/>
        </a:prstGeom>
      </xdr:spPr>
    </xdr:pic>
  </etc:cellImage>
  <etc:cellImage>
    <xdr:pic>
      <xdr:nvPicPr>
        <xdr:cNvPr id="27" name="ID_2B929A719CD74BE6B87042E18EF153B6" descr="洁厕灵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10210800" y="12531725"/>
          <a:ext cx="10058400" cy="10118725"/>
        </a:xfrm>
        <a:prstGeom prst="rect">
          <a:avLst/>
        </a:prstGeom>
      </xdr:spPr>
    </xdr:pic>
  </etc:cellImage>
  <etc:cellImage>
    <xdr:pic>
      <xdr:nvPicPr>
        <xdr:cNvPr id="38" name="ID_ABCCCF26CE4441CE9EEEEF887FD69B27" descr="水桶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10210800" y="15871825"/>
          <a:ext cx="10058400" cy="10115550"/>
        </a:xfrm>
        <a:prstGeom prst="rect">
          <a:avLst/>
        </a:prstGeom>
      </xdr:spPr>
    </xdr:pic>
  </etc:cellImage>
  <etc:cellImage>
    <xdr:pic>
      <xdr:nvPicPr>
        <xdr:cNvPr id="82" name="ID_9DA4FC263BB64F9CAA7527829BE76C40" descr="绿色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0214610" y="18811875"/>
          <a:ext cx="10059035" cy="10112375"/>
        </a:xfrm>
        <a:prstGeom prst="rect">
          <a:avLst/>
        </a:prstGeom>
      </xdr:spPr>
    </xdr:pic>
  </etc:cellImage>
  <etc:cellImage>
    <xdr:pic>
      <xdr:nvPicPr>
        <xdr:cNvPr id="25" name="ID_289B28FF8D854B408A6E79841223177C" descr="洗洁精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10210800" y="12871450"/>
          <a:ext cx="7543800" cy="10125075"/>
        </a:xfrm>
        <a:prstGeom prst="rect">
          <a:avLst/>
        </a:prstGeom>
      </xdr:spPr>
    </xdr:pic>
  </etc:cellImage>
  <etc:cellImage>
    <xdr:pic>
      <xdr:nvPicPr>
        <xdr:cNvPr id="11" name="ID_C3C4E984F8BD437691D034559D9519EA" descr="刮板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10210800" y="13188950"/>
          <a:ext cx="4498975" cy="10160000"/>
        </a:xfrm>
        <a:prstGeom prst="rect">
          <a:avLst/>
        </a:prstGeom>
      </xdr:spPr>
    </xdr:pic>
  </etc:cellImage>
  <etc:cellImage>
    <xdr:pic>
      <xdr:nvPicPr>
        <xdr:cNvPr id="33" name="ID_2696E92508FF4F0CAB41EB61EF93A25F" descr="红色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10214610" y="16798925"/>
          <a:ext cx="10059035" cy="10121900"/>
        </a:xfrm>
        <a:prstGeom prst="rect">
          <a:avLst/>
        </a:prstGeom>
      </xdr:spPr>
    </xdr:pic>
  </etc:cellImage>
  <etc:cellImage>
    <xdr:pic>
      <xdr:nvPicPr>
        <xdr:cNvPr id="37" name="ID_A75BB0D389FC4676A070CB53CE2718A8" descr="蓝色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10214610" y="17465675"/>
          <a:ext cx="10059035" cy="10121900"/>
        </a:xfrm>
        <a:prstGeom prst="rect">
          <a:avLst/>
        </a:prstGeom>
      </xdr:spPr>
    </xdr:pic>
  </etc:cellImage>
  <etc:cellImage>
    <xdr:pic>
      <xdr:nvPicPr>
        <xdr:cNvPr id="24" name="ID_CF086CF175584A9384DA618407021797" descr="胶棒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10210800" y="15224125"/>
          <a:ext cx="10058400" cy="10128250"/>
        </a:xfrm>
        <a:prstGeom prst="rect">
          <a:avLst/>
        </a:prstGeom>
      </xdr:spPr>
    </xdr:pic>
  </etc:cellImage>
  <etc:cellImage>
    <xdr:pic>
      <xdr:nvPicPr>
        <xdr:cNvPr id="81" name="ID_674CEFE2EC7C4D1F918B6A5B372B03AB" descr="紫色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10214610" y="18138775"/>
          <a:ext cx="10059035" cy="10118725"/>
        </a:xfrm>
        <a:prstGeom prst="rect">
          <a:avLst/>
        </a:prstGeom>
      </xdr:spPr>
    </xdr:pic>
  </etc:cellImage>
  <etc:cellImage>
    <xdr:pic>
      <xdr:nvPicPr>
        <xdr:cNvPr id="66" name="ID_27A074F1A3B9450A80E4FB784B6D2722" descr="电工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10210800" y="18329275"/>
          <a:ext cx="10058400" cy="10106025"/>
        </a:xfrm>
        <a:prstGeom prst="rect">
          <a:avLst/>
        </a:prstGeom>
      </xdr:spPr>
    </xdr:pic>
  </etc:cellImage>
  <etc:cellImage>
    <xdr:pic>
      <xdr:nvPicPr>
        <xdr:cNvPr id="23" name="ID_35F6D0F22E53419EB74C617BB6C5B488" descr="胶枪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10210800" y="14573250"/>
          <a:ext cx="10058400" cy="10131425"/>
        </a:xfrm>
        <a:prstGeom prst="rect">
          <a:avLst/>
        </a:prstGeom>
      </xdr:spPr>
    </xdr:pic>
  </etc:cellImage>
  <etc:cellImage>
    <xdr:pic>
      <xdr:nvPicPr>
        <xdr:cNvPr id="20" name="ID_2446593407A74501B03C5AE7FCD8304C" descr="线手套"/>
        <xdr:cNvPicPr>
          <a:picLocks noChangeAspect="1"/>
        </xdr:cNvPicPr>
      </xdr:nvPicPr>
      <xdr:blipFill>
        <a:blip r:embed="rId35"/>
        <a:stretch>
          <a:fillRect/>
        </a:stretch>
      </xdr:blipFill>
      <xdr:spPr>
        <a:xfrm>
          <a:off x="10210800" y="15843250"/>
          <a:ext cx="10058400" cy="10131425"/>
        </a:xfrm>
        <a:prstGeom prst="rect">
          <a:avLst/>
        </a:prstGeom>
      </xdr:spPr>
    </xdr:pic>
  </etc:cellImage>
  <etc:cellImage>
    <xdr:pic>
      <xdr:nvPicPr>
        <xdr:cNvPr id="22" name="ID_335D926B85F149A491D5584909B369DA" descr="防撞柱"/>
        <xdr:cNvPicPr>
          <a:picLocks noChangeAspect="1"/>
        </xdr:cNvPicPr>
      </xdr:nvPicPr>
      <xdr:blipFill>
        <a:blip r:embed="rId36"/>
        <a:stretch>
          <a:fillRect/>
        </a:stretch>
      </xdr:blipFill>
      <xdr:spPr>
        <a:xfrm>
          <a:off x="10210800" y="15208250"/>
          <a:ext cx="4598035" cy="10134600"/>
        </a:xfrm>
        <a:prstGeom prst="rect">
          <a:avLst/>
        </a:prstGeom>
      </xdr:spPr>
    </xdr:pic>
  </etc:cellImage>
  <etc:cellImage>
    <xdr:pic>
      <xdr:nvPicPr>
        <xdr:cNvPr id="39" name="ID_DA480CBF89E84BC7A269980F3877024E" descr="毛巾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10210800" y="22577425"/>
          <a:ext cx="10058400" cy="101346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<sst xmlns="http://schemas.openxmlformats.org/spreadsheetml/2006/main" count="134" uniqueCount="97">
  <si>
    <t>劳保用品清单（标段一）</t>
  </si>
  <si>
    <t>序号</t>
  </si>
  <si>
    <t>名称</t>
  </si>
  <si>
    <t>品牌</t>
  </si>
  <si>
    <t>规格</t>
  </si>
  <si>
    <t>单位</t>
  </si>
  <si>
    <t>单价</t>
  </si>
  <si>
    <t>备注</t>
  </si>
  <si>
    <t>一次性口罩</t>
  </si>
  <si>
    <t>豫世安</t>
  </si>
  <si>
    <t>医用</t>
  </si>
  <si>
    <t>包</t>
  </si>
  <si>
    <t>一次性手套</t>
  </si>
  <si>
    <t>心织</t>
  </si>
  <si>
    <t>200支装</t>
  </si>
  <si>
    <t>一次性鞋套</t>
  </si>
  <si>
    <t>特美居</t>
  </si>
  <si>
    <t>一次性帽子</t>
  </si>
  <si>
    <t>星工</t>
  </si>
  <si>
    <t>100支</t>
  </si>
  <si>
    <t>洗衣液</t>
  </si>
  <si>
    <t>康威龙</t>
  </si>
  <si>
    <t>5kg</t>
  </si>
  <si>
    <t>桶</t>
  </si>
  <si>
    <t>84消毒液</t>
  </si>
  <si>
    <t>白云洁霸</t>
  </si>
  <si>
    <t>3.78L</t>
  </si>
  <si>
    <t>皂液</t>
  </si>
  <si>
    <t>5L</t>
  </si>
  <si>
    <t>LED头灯</t>
  </si>
  <si>
    <t>沃尔森</t>
  </si>
  <si>
    <t>68W</t>
  </si>
  <si>
    <t>个</t>
  </si>
  <si>
    <t>收纳箱</t>
  </si>
  <si>
    <t>100L</t>
  </si>
  <si>
    <t>创可贴</t>
  </si>
  <si>
    <t>云南白药</t>
  </si>
  <si>
    <t>大/小</t>
  </si>
  <si>
    <t>强光手电</t>
  </si>
  <si>
    <t>猎途</t>
  </si>
  <si>
    <t>可充电</t>
  </si>
  <si>
    <t>温度计</t>
  </si>
  <si>
    <t>得力</t>
  </si>
  <si>
    <t>封箱器</t>
  </si>
  <si>
    <t>大号</t>
  </si>
  <si>
    <t>不锈钢剪刀</t>
  </si>
  <si>
    <t>把</t>
  </si>
  <si>
    <t>电子秤</t>
  </si>
  <si>
    <t>200KG</t>
  </si>
  <si>
    <t>刮刮乐拖把</t>
  </si>
  <si>
    <t>佳帮手</t>
  </si>
  <si>
    <t>套扫</t>
  </si>
  <si>
    <t>干湿两用拖把</t>
  </si>
  <si>
    <t>索邦</t>
  </si>
  <si>
    <t>白色防尘帽</t>
  </si>
  <si>
    <t>食品厂专用</t>
  </si>
  <si>
    <t>壁纸刀</t>
  </si>
  <si>
    <t>18mm</t>
  </si>
  <si>
    <t>洗手液</t>
  </si>
  <si>
    <t>舒肤佳</t>
  </si>
  <si>
    <t>瓶</t>
  </si>
  <si>
    <t>洁厕灵</t>
  </si>
  <si>
    <t>超威</t>
  </si>
  <si>
    <t>水桶</t>
  </si>
  <si>
    <t>加厚加深pp材质</t>
  </si>
  <si>
    <t>洗洁精</t>
  </si>
  <si>
    <t>鸿翔居</t>
  </si>
  <si>
    <t>食品级</t>
  </si>
  <si>
    <t>刮水板</t>
  </si>
  <si>
    <t>尚奇先生</t>
  </si>
  <si>
    <t>高端硅胶</t>
  </si>
  <si>
    <t>红色胶带</t>
  </si>
  <si>
    <t>宽5cm</t>
  </si>
  <si>
    <t>卷</t>
  </si>
  <si>
    <t>封箱胶带</t>
  </si>
  <si>
    <t>6cm红色</t>
  </si>
  <si>
    <t>6cm蓝色</t>
  </si>
  <si>
    <t>6cm紫色</t>
  </si>
  <si>
    <t>6cm绿色</t>
  </si>
  <si>
    <t>电缆剥皮刀</t>
  </si>
  <si>
    <t>直嘴</t>
  </si>
  <si>
    <t>热熔胶枪</t>
  </si>
  <si>
    <t>140*150  20w</t>
  </si>
  <si>
    <t>胶棒</t>
  </si>
  <si>
    <t>热熔胶枪配套使用</t>
  </si>
  <si>
    <t>根</t>
  </si>
  <si>
    <t>防撞柱</t>
  </si>
  <si>
    <t>1米</t>
  </si>
  <si>
    <t>60*43*36透明</t>
  </si>
  <si>
    <t>白色线手套</t>
  </si>
  <si>
    <t>工品星</t>
  </si>
  <si>
    <t>对讲机</t>
  </si>
  <si>
    <t>锐得尔</t>
  </si>
  <si>
    <t>R1200T66防水防尘</t>
  </si>
  <si>
    <t>毛巾</t>
  </si>
  <si>
    <t>不沾油不掉毛吸水</t>
  </si>
  <si>
    <t>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</si>
</sst>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7" Type="http://schemas.openxmlformats.org/officeDocument/2006/relationships/image" Target="media/image37.jpeg"/><Relationship Id="rId36" Type="http://schemas.openxmlformats.org/officeDocument/2006/relationships/image" Target="media/image36.jpeg"/><Relationship Id="rId35" Type="http://schemas.openxmlformats.org/officeDocument/2006/relationships/image" Target="media/image35.jpeg"/><Relationship Id="rId34" Type="http://schemas.openxmlformats.org/officeDocument/2006/relationships/image" Target="media/image34.jpeg"/><Relationship Id="rId33" Type="http://schemas.openxmlformats.org/officeDocument/2006/relationships/image" Target="media/image33.jpeg"/><Relationship Id="rId32" Type="http://schemas.openxmlformats.org/officeDocument/2006/relationships/image" Target="media/image32.jpeg"/><Relationship Id="rId31" Type="http://schemas.openxmlformats.org/officeDocument/2006/relationships/image" Target="media/image31.jpeg"/><Relationship Id="rId30" Type="http://schemas.openxmlformats.org/officeDocument/2006/relationships/image" Target="media/image30.jpeg"/><Relationship Id="rId3" Type="http://schemas.openxmlformats.org/officeDocument/2006/relationships/image" Target="media/image3.jpeg"/><Relationship Id="rId29" Type="http://schemas.openxmlformats.org/officeDocument/2006/relationships/image" Target="media/image29.jpeg"/><Relationship Id="rId28" Type="http://schemas.openxmlformats.org/officeDocument/2006/relationships/image" Target="media/image28.jpeg"/><Relationship Id="rId27" Type="http://schemas.openxmlformats.org/officeDocument/2006/relationships/image" Target="media/image27.jpeg"/><Relationship Id="rId26" Type="http://schemas.openxmlformats.org/officeDocument/2006/relationships/image" Target="media/image26.jpeg"/><Relationship Id="rId25" Type="http://schemas.openxmlformats.org/officeDocument/2006/relationships/image" Target="media/image25.jpeg"/><Relationship Id="rId24" Type="http://schemas.openxmlformats.org/officeDocument/2006/relationships/image" Target="media/image24.jpeg"/><Relationship Id="rId23" Type="http://schemas.openxmlformats.org/officeDocument/2006/relationships/image" Target="media/image23.jpeg"/><Relationship Id="rId22" Type="http://schemas.openxmlformats.org/officeDocument/2006/relationships/image" Target="media/image22.jpeg"/><Relationship Id="rId21" Type="http://schemas.openxmlformats.org/officeDocument/2006/relationships/image" Target="media/image21.jpeg"/><Relationship Id="rId20" Type="http://schemas.openxmlformats.org/officeDocument/2006/relationships/image" Target="media/image20.jpeg"/><Relationship Id="rId2" Type="http://schemas.openxmlformats.org/officeDocument/2006/relationships/image" Target="media/image2.jpeg"/><Relationship Id="rId19" Type="http://schemas.openxmlformats.org/officeDocument/2006/relationships/image" Target="media/image19.jpeg"/><Relationship Id="rId18" Type="http://schemas.openxmlformats.org/officeDocument/2006/relationships/image" Target="media/image18.jpeg"/><Relationship Id="rId17" Type="http://schemas.openxmlformats.org/officeDocument/2006/relationships/image" Target="media/image17.jpeg"/><Relationship Id="rId16" Type="http://schemas.openxmlformats.org/officeDocument/2006/relationships/image" Target="media/image16.jpeg"/><Relationship Id="rId15" Type="http://schemas.openxmlformats.org/officeDocument/2006/relationships/image" Target="media/image15.jpeg"/><Relationship Id="rId14" Type="http://schemas.openxmlformats.org/officeDocument/2006/relationships/image" Target="media/image14.jpeg"/><Relationship Id="rId13" Type="http://schemas.openxmlformats.org/officeDocument/2006/relationships/image" Target="media/image13.jpeg"/><Relationship Id="rId12" Type="http://schemas.openxmlformats.org/officeDocument/2006/relationships/image" Target="media/image1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topLeftCell="A34" workbookViewId="0">
      <selection activeCell="B46" sqref="B46"/>
    </sheetView>
  </sheetViews>
  <sheetFormatPr defaultColWidth="9" defaultRowHeight="13.5" outlineLevelCol="7"/>
  <cols>
    <col min="1" max="1" width="15.6333333333333" style="1" customWidth="1"/>
    <col min="2" max="2" width="24.8833333333333" style="1" customWidth="1"/>
    <col min="3" max="3" width="15.6333333333333" style="1" customWidth="1"/>
    <col min="4" max="4" width="30.8833333333333" style="1" customWidth="1"/>
    <col min="5" max="7" width="15.6333333333333" style="1" customWidth="1"/>
    <col min="8" max="8" width="19" style="1" customWidth="1"/>
    <col min="9" max="16384" width="9" style="1"/>
  </cols>
  <sheetData>
    <row r="1" s="1" customFormat="1" ht="41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s="1" customFormat="1" ht="55" customHeight="1" spans="1:8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/>
      <c r="G3" s="5"/>
      <c r="H3" s="6" t="str">
        <f>_xlfn.DISPIMG("ID_3D6489689E464059AA8F41AF3097E2FA",1)</f>
        <v>=DISPIMG("ID_3D6489689E464059AA8F41AF3097E2FA",1)</v>
      </c>
    </row>
    <row r="4" s="1" customFormat="1" ht="42" customHeight="1" spans="1:8">
      <c r="A4" s="5">
        <v>2</v>
      </c>
      <c r="B4" s="5" t="s">
        <v>12</v>
      </c>
      <c r="C4" s="5" t="s">
        <v>13</v>
      </c>
      <c r="D4" s="5" t="s">
        <v>14</v>
      </c>
      <c r="E4" s="5" t="s">
        <v>11</v>
      </c>
      <c r="F4" s="5"/>
      <c r="G4" s="5"/>
      <c r="H4" s="6" t="str">
        <f>_xlfn.DISPIMG("ID_08571661CEE441768C184A653A308DC0",1)</f>
        <v>=DISPIMG("ID_08571661CEE441768C184A653A308DC0",1)</v>
      </c>
    </row>
    <row r="5" s="1" customFormat="1" ht="37" customHeight="1" spans="1:8">
      <c r="A5" s="5">
        <v>3</v>
      </c>
      <c r="B5" s="5" t="s">
        <v>15</v>
      </c>
      <c r="C5" s="5" t="s">
        <v>16</v>
      </c>
      <c r="D5" s="5" t="s">
        <v>14</v>
      </c>
      <c r="E5" s="5" t="s">
        <v>11</v>
      </c>
      <c r="F5" s="5"/>
      <c r="G5" s="5"/>
      <c r="H5" s="6" t="str">
        <f>_xlfn.DISPIMG("ID_2E53D6345F0B4DA3AD5D19C0C9462073",1)</f>
        <v>=DISPIMG("ID_2E53D6345F0B4DA3AD5D19C0C9462073",1)</v>
      </c>
    </row>
    <row r="6" s="1" customFormat="1" ht="42" customHeight="1" spans="1:8">
      <c r="A6" s="5">
        <v>4</v>
      </c>
      <c r="B6" s="5" t="s">
        <v>17</v>
      </c>
      <c r="C6" s="5" t="s">
        <v>18</v>
      </c>
      <c r="D6" s="5" t="s">
        <v>19</v>
      </c>
      <c r="E6" s="5" t="s">
        <v>11</v>
      </c>
      <c r="F6" s="5"/>
      <c r="G6" s="5"/>
      <c r="H6" s="6" t="str">
        <f>_xlfn.DISPIMG("ID_7A1FD16058DE4EC682123C32F59C6E81",1)</f>
        <v>=DISPIMG("ID_7A1FD16058DE4EC682123C32F59C6E81",1)</v>
      </c>
    </row>
    <row r="7" s="1" customFormat="1" ht="44" customHeight="1" spans="1:8">
      <c r="A7" s="5">
        <v>5</v>
      </c>
      <c r="B7" s="5" t="s">
        <v>20</v>
      </c>
      <c r="C7" s="5" t="s">
        <v>21</v>
      </c>
      <c r="D7" s="5" t="s">
        <v>22</v>
      </c>
      <c r="E7" s="5" t="s">
        <v>23</v>
      </c>
      <c r="F7" s="5"/>
      <c r="G7" s="5"/>
      <c r="H7" s="6" t="str">
        <f>_xlfn.DISPIMG("ID_D39335C7FF73454B8F4383E0689B0B03",1)</f>
        <v>=DISPIMG("ID_D39335C7FF73454B8F4383E0689B0B03",1)</v>
      </c>
    </row>
    <row r="8" s="1" customFormat="1" ht="46" customHeight="1" spans="1:8">
      <c r="A8" s="5">
        <v>6</v>
      </c>
      <c r="B8" s="5" t="s">
        <v>24</v>
      </c>
      <c r="C8" s="5" t="s">
        <v>25</v>
      </c>
      <c r="D8" s="5" t="s">
        <v>26</v>
      </c>
      <c r="E8" s="5" t="s">
        <v>23</v>
      </c>
      <c r="F8" s="5"/>
      <c r="G8" s="5"/>
      <c r="H8" s="6" t="str">
        <f>_xlfn.DISPIMG("ID_5268FFA787734BEF98923F890C21B58E",1)</f>
        <v>=DISPIMG("ID_5268FFA787734BEF98923F890C21B58E",1)</v>
      </c>
    </row>
    <row r="9" s="1" customFormat="1" ht="45" customHeight="1" spans="1:8">
      <c r="A9" s="5">
        <v>7</v>
      </c>
      <c r="B9" s="5" t="s">
        <v>27</v>
      </c>
      <c r="C9" s="5" t="s">
        <v>21</v>
      </c>
      <c r="D9" s="5" t="s">
        <v>28</v>
      </c>
      <c r="E9" s="5" t="s">
        <v>23</v>
      </c>
      <c r="F9" s="5"/>
      <c r="G9" s="5"/>
      <c r="H9" s="6" t="str">
        <f>_xlfn.DISPIMG("ID_C72F839AB590489CBAE758C7F228F94F",1)</f>
        <v>=DISPIMG("ID_C72F839AB590489CBAE758C7F228F94F",1)</v>
      </c>
    </row>
    <row r="10" s="1" customFormat="1" ht="54" customHeight="1" spans="1:8">
      <c r="A10" s="5">
        <v>8</v>
      </c>
      <c r="B10" s="5" t="s">
        <v>29</v>
      </c>
      <c r="C10" s="5" t="s">
        <v>30</v>
      </c>
      <c r="D10" s="5" t="s">
        <v>31</v>
      </c>
      <c r="E10" s="5" t="s">
        <v>32</v>
      </c>
      <c r="F10" s="5"/>
      <c r="G10" s="5"/>
      <c r="H10" s="6" t="str">
        <f>_xlfn.DISPIMG("ID_9E60E46226794F2E9E4D47497BE60CB9",1)</f>
        <v>=DISPIMG("ID_9E60E46226794F2E9E4D47497BE60CB9",1)</v>
      </c>
    </row>
    <row r="11" s="1" customFormat="1" ht="36" customHeight="1" spans="1:8">
      <c r="A11" s="5">
        <v>9</v>
      </c>
      <c r="B11" s="5" t="s">
        <v>33</v>
      </c>
      <c r="C11" s="5"/>
      <c r="D11" s="5" t="s">
        <v>34</v>
      </c>
      <c r="E11" s="5" t="s">
        <v>32</v>
      </c>
      <c r="F11" s="5"/>
      <c r="G11" s="5"/>
      <c r="H11" s="6" t="str">
        <f>_xlfn.DISPIMG("ID_92CB15C19D4A420988C7DF879BF37F24",1)</f>
        <v>=DISPIMG("ID_92CB15C19D4A420988C7DF879BF37F24",1)</v>
      </c>
    </row>
    <row r="12" s="1" customFormat="1" ht="41" customHeight="1" spans="1:8">
      <c r="A12" s="5">
        <v>10</v>
      </c>
      <c r="B12" s="5" t="s">
        <v>35</v>
      </c>
      <c r="C12" s="5" t="s">
        <v>36</v>
      </c>
      <c r="D12" s="5" t="s">
        <v>37</v>
      </c>
      <c r="E12" s="5" t="s">
        <v>32</v>
      </c>
      <c r="F12" s="5"/>
      <c r="G12" s="5"/>
      <c r="H12" s="6" t="str">
        <f>_xlfn.DISPIMG("ID_A1349B35C2C945D7AFE9F715C56522F0",1)</f>
        <v>=DISPIMG("ID_A1349B35C2C945D7AFE9F715C56522F0",1)</v>
      </c>
    </row>
    <row r="13" s="1" customFormat="1" ht="41" customHeight="1" spans="1:8">
      <c r="A13" s="5">
        <v>11</v>
      </c>
      <c r="B13" s="5" t="s">
        <v>38</v>
      </c>
      <c r="C13" s="5" t="s">
        <v>39</v>
      </c>
      <c r="D13" s="5" t="s">
        <v>40</v>
      </c>
      <c r="E13" s="5" t="s">
        <v>32</v>
      </c>
      <c r="F13" s="5"/>
      <c r="G13" s="5"/>
      <c r="H13" s="6" t="str">
        <f>_xlfn.DISPIMG("ID_314FC21CF45D4C8D8C1C9FC857C57A52",1)</f>
        <v>=DISPIMG("ID_314FC21CF45D4C8D8C1C9FC857C57A52",1)</v>
      </c>
    </row>
    <row r="14" s="1" customFormat="1" ht="60" customHeight="1" spans="1:8">
      <c r="A14" s="5">
        <v>12</v>
      </c>
      <c r="B14" s="5" t="s">
        <v>41</v>
      </c>
      <c r="C14" s="5" t="s">
        <v>42</v>
      </c>
      <c r="D14" s="5"/>
      <c r="E14" s="5" t="s">
        <v>32</v>
      </c>
      <c r="F14" s="5"/>
      <c r="G14" s="5"/>
      <c r="H14" s="6" t="str">
        <f>_xlfn.DISPIMG("ID_2D7B159D50BC41BFB1B8EA4326D20211",1)</f>
        <v>=DISPIMG("ID_2D7B159D50BC41BFB1B8EA4326D20211",1)</v>
      </c>
    </row>
    <row r="15" s="1" customFormat="1" ht="45" customHeight="1" spans="1:8">
      <c r="A15" s="5">
        <v>13</v>
      </c>
      <c r="B15" s="5" t="s">
        <v>43</v>
      </c>
      <c r="C15" s="5" t="s">
        <v>42</v>
      </c>
      <c r="D15" s="5" t="s">
        <v>44</v>
      </c>
      <c r="E15" s="5" t="s">
        <v>32</v>
      </c>
      <c r="F15" s="5"/>
      <c r="G15" s="5"/>
      <c r="H15" s="6" t="str">
        <f>_xlfn.DISPIMG("ID_CB4D0BEDDC95433FB8FAC6DBD84D7A51",1)</f>
        <v>=DISPIMG("ID_CB4D0BEDDC95433FB8FAC6DBD84D7A51",1)</v>
      </c>
    </row>
    <row r="16" s="1" customFormat="1" ht="50" customHeight="1" spans="1:8">
      <c r="A16" s="5">
        <v>14</v>
      </c>
      <c r="B16" s="5" t="s">
        <v>45</v>
      </c>
      <c r="C16" s="5"/>
      <c r="D16" s="5"/>
      <c r="E16" s="5" t="s">
        <v>46</v>
      </c>
      <c r="F16" s="5"/>
      <c r="G16" s="5"/>
      <c r="H16" s="6" t="str">
        <f>_xlfn.DISPIMG("ID_6E7B960F2A7A4F99B7737EFE89A43069",1)</f>
        <v>=DISPIMG("ID_6E7B960F2A7A4F99B7737EFE89A43069",1)</v>
      </c>
    </row>
    <row r="17" s="1" customFormat="1" ht="33" customHeight="1" spans="1:8">
      <c r="A17" s="5">
        <v>15</v>
      </c>
      <c r="B17" s="5" t="s">
        <v>47</v>
      </c>
      <c r="C17" s="5"/>
      <c r="D17" s="5" t="s">
        <v>48</v>
      </c>
      <c r="E17" s="5" t="s">
        <v>32</v>
      </c>
      <c r="F17" s="5"/>
      <c r="G17" s="5"/>
      <c r="H17" s="6"/>
    </row>
    <row r="18" s="1" customFormat="1" ht="64" customHeight="1" spans="1:8">
      <c r="A18" s="5">
        <v>16</v>
      </c>
      <c r="B18" s="5" t="s">
        <v>49</v>
      </c>
      <c r="C18" s="5" t="s">
        <v>50</v>
      </c>
      <c r="D18" s="5"/>
      <c r="E18" s="5" t="s">
        <v>32</v>
      </c>
      <c r="F18" s="5"/>
      <c r="G18" s="5"/>
      <c r="H18" s="6" t="str">
        <f>_xlfn.DISPIMG("ID_279DB02181704EC3A3429F6E80F1D2D3",1)</f>
        <v>=DISPIMG("ID_279DB02181704EC3A3429F6E80F1D2D3",1)</v>
      </c>
    </row>
    <row r="19" s="1" customFormat="1" ht="51" customHeight="1" spans="1:8">
      <c r="A19" s="5">
        <v>17</v>
      </c>
      <c r="B19" s="5" t="s">
        <v>51</v>
      </c>
      <c r="C19" s="5" t="s">
        <v>50</v>
      </c>
      <c r="D19" s="5"/>
      <c r="E19" s="5" t="s">
        <v>32</v>
      </c>
      <c r="F19" s="5"/>
      <c r="G19" s="5"/>
      <c r="H19" s="6" t="str">
        <f>_xlfn.DISPIMG("ID_FF3E2E40064542D59F44F56EA8A87D30",1)</f>
        <v>=DISPIMG("ID_FF3E2E40064542D59F44F56EA8A87D30",1)</v>
      </c>
    </row>
    <row r="20" s="1" customFormat="1" ht="50" customHeight="1" spans="1:8">
      <c r="A20" s="5">
        <v>18</v>
      </c>
      <c r="B20" s="5" t="s">
        <v>52</v>
      </c>
      <c r="C20" s="5" t="s">
        <v>53</v>
      </c>
      <c r="D20" s="5"/>
      <c r="E20" s="5" t="s">
        <v>32</v>
      </c>
      <c r="F20" s="5"/>
      <c r="G20" s="5"/>
      <c r="H20" s="6" t="str">
        <f>_xlfn.DISPIMG("ID_1688833484B248D3BCEF3837AA53D205",1)</f>
        <v>=DISPIMG("ID_1688833484B248D3BCEF3837AA53D205",1)</v>
      </c>
    </row>
    <row r="21" s="1" customFormat="1" ht="51" customHeight="1" spans="1:8">
      <c r="A21" s="5">
        <v>19</v>
      </c>
      <c r="B21" s="5" t="s">
        <v>54</v>
      </c>
      <c r="C21" s="5"/>
      <c r="D21" s="5" t="s">
        <v>55</v>
      </c>
      <c r="E21" s="5" t="s">
        <v>32</v>
      </c>
      <c r="F21" s="5"/>
      <c r="G21" s="5"/>
      <c r="H21" s="6" t="str">
        <f>_xlfn.DISPIMG("ID_31E253DB0B7C43E28DE950DAB1838E04",1)</f>
        <v>=DISPIMG("ID_31E253DB0B7C43E28DE950DAB1838E04",1)</v>
      </c>
    </row>
    <row r="22" s="1" customFormat="1" ht="60" customHeight="1" spans="1:8">
      <c r="A22" s="5">
        <v>20</v>
      </c>
      <c r="B22" s="5" t="s">
        <v>56</v>
      </c>
      <c r="C22" s="5" t="s">
        <v>42</v>
      </c>
      <c r="D22" s="5" t="s">
        <v>57</v>
      </c>
      <c r="E22" s="5" t="s">
        <v>46</v>
      </c>
      <c r="F22" s="5"/>
      <c r="G22" s="5"/>
      <c r="H22" s="6" t="str">
        <f>_xlfn.DISPIMG("ID_844C4DCD55544016877B968F636DBE79",1)</f>
        <v>=DISPIMG("ID_844C4DCD55544016877B968F636DBE79",1)</v>
      </c>
    </row>
    <row r="23" s="1" customFormat="1" ht="48" customHeight="1" spans="1:8">
      <c r="A23" s="5">
        <v>21</v>
      </c>
      <c r="B23" s="5" t="s">
        <v>58</v>
      </c>
      <c r="C23" s="5" t="s">
        <v>59</v>
      </c>
      <c r="D23" s="5"/>
      <c r="E23" s="5" t="s">
        <v>60</v>
      </c>
      <c r="F23" s="5"/>
      <c r="G23" s="5"/>
      <c r="H23" s="6" t="str">
        <f>_xlfn.DISPIMG("ID_639B5B70041B47A480BB403371989D22",1)</f>
        <v>=DISPIMG("ID_639B5B70041B47A480BB403371989D22",1)</v>
      </c>
    </row>
    <row r="24" s="1" customFormat="1" ht="51" customHeight="1" spans="1:8">
      <c r="A24" s="5">
        <v>22</v>
      </c>
      <c r="B24" s="5" t="s">
        <v>61</v>
      </c>
      <c r="C24" s="5" t="s">
        <v>62</v>
      </c>
      <c r="D24" s="5"/>
      <c r="E24" s="5" t="s">
        <v>60</v>
      </c>
      <c r="F24" s="5"/>
      <c r="G24" s="5"/>
      <c r="H24" s="6" t="str">
        <f>_xlfn.DISPIMG("ID_2B929A719CD74BE6B87042E18EF153B6",1)</f>
        <v>=DISPIMG("ID_2B929A719CD74BE6B87042E18EF153B6",1)</v>
      </c>
    </row>
    <row r="25" s="1" customFormat="1" ht="51" customHeight="1" spans="1:8">
      <c r="A25" s="5">
        <v>23</v>
      </c>
      <c r="B25" s="5" t="s">
        <v>63</v>
      </c>
      <c r="C25" s="5"/>
      <c r="D25" s="5" t="s">
        <v>64</v>
      </c>
      <c r="E25" s="5" t="s">
        <v>32</v>
      </c>
      <c r="F25" s="5"/>
      <c r="G25" s="5"/>
      <c r="H25" s="6" t="str">
        <f>_xlfn.DISPIMG("ID_ABCCCF26CE4441CE9EEEEF887FD69B27",1)</f>
        <v>=DISPIMG("ID_ABCCCF26CE4441CE9EEEEF887FD69B27",1)</v>
      </c>
    </row>
    <row r="26" s="1" customFormat="1" ht="51" customHeight="1" spans="1:8">
      <c r="A26" s="5">
        <v>24</v>
      </c>
      <c r="B26" s="5" t="s">
        <v>65</v>
      </c>
      <c r="C26" s="5" t="s">
        <v>66</v>
      </c>
      <c r="D26" s="5" t="s">
        <v>67</v>
      </c>
      <c r="E26" s="5" t="s">
        <v>60</v>
      </c>
      <c r="F26" s="5"/>
      <c r="G26" s="5"/>
      <c r="H26" s="6" t="str">
        <f>_xlfn.DISPIMG("ID_289B28FF8D854B408A6E79841223177C",1)</f>
        <v>=DISPIMG("ID_289B28FF8D854B408A6E79841223177C",1)</v>
      </c>
    </row>
    <row r="27" s="1" customFormat="1" ht="54" customHeight="1" spans="1:8">
      <c r="A27" s="5">
        <v>25</v>
      </c>
      <c r="B27" s="5" t="s">
        <v>68</v>
      </c>
      <c r="C27" s="5" t="s">
        <v>69</v>
      </c>
      <c r="D27" s="5" t="s">
        <v>70</v>
      </c>
      <c r="E27" s="5" t="s">
        <v>32</v>
      </c>
      <c r="F27" s="5"/>
      <c r="G27" s="5"/>
      <c r="H27" s="6" t="str">
        <f>_xlfn.DISPIMG("ID_C3C4E984F8BD437691D034559D9519EA",1)</f>
        <v>=DISPIMG("ID_C3C4E984F8BD437691D034559D9519EA",1)</v>
      </c>
    </row>
    <row r="28" s="1" customFormat="1" ht="54" customHeight="1" spans="1:8">
      <c r="A28" s="5">
        <v>26</v>
      </c>
      <c r="B28" s="5" t="s">
        <v>71</v>
      </c>
      <c r="C28" s="5"/>
      <c r="D28" s="5" t="s">
        <v>72</v>
      </c>
      <c r="E28" s="5" t="s">
        <v>73</v>
      </c>
      <c r="F28" s="5"/>
      <c r="G28" s="5"/>
      <c r="H28" s="6" t="str">
        <f>_xlfn.DISPIMG("ID_B7230E22211D43D8A701C091F4C85B78",1)</f>
        <v>=DISPIMG("ID_B7230E22211D43D8A701C091F4C85B78",1)</v>
      </c>
    </row>
    <row r="29" s="1" customFormat="1" ht="53" customHeight="1" spans="1:8">
      <c r="A29" s="7">
        <v>27</v>
      </c>
      <c r="B29" s="7" t="s">
        <v>74</v>
      </c>
      <c r="C29" s="7"/>
      <c r="D29" s="5" t="s">
        <v>75</v>
      </c>
      <c r="E29" s="5" t="s">
        <v>73</v>
      </c>
      <c r="F29" s="5"/>
      <c r="G29" s="5"/>
      <c r="H29" s="6" t="str">
        <f>_xlfn.DISPIMG("ID_2696E92508FF4F0CAB41EB61EF93A25F",1)</f>
        <v>=DISPIMG("ID_2696E92508FF4F0CAB41EB61EF93A25F",1)</v>
      </c>
    </row>
    <row r="30" s="1" customFormat="1" ht="53" customHeight="1" spans="1:8">
      <c r="A30" s="8"/>
      <c r="B30" s="8"/>
      <c r="C30" s="8"/>
      <c r="D30" s="5" t="s">
        <v>76</v>
      </c>
      <c r="E30" s="5" t="s">
        <v>73</v>
      </c>
      <c r="F30" s="5"/>
      <c r="G30" s="5"/>
      <c r="H30" s="6" t="str">
        <f>_xlfn.DISPIMG("ID_A75BB0D389FC4676A070CB53CE2718A8",1)</f>
        <v>=DISPIMG("ID_A75BB0D389FC4676A070CB53CE2718A8",1)</v>
      </c>
    </row>
    <row r="31" s="1" customFormat="1" ht="53" customHeight="1" spans="1:8">
      <c r="A31" s="8"/>
      <c r="B31" s="8"/>
      <c r="C31" s="8"/>
      <c r="D31" s="5" t="s">
        <v>77</v>
      </c>
      <c r="E31" s="5" t="s">
        <v>73</v>
      </c>
      <c r="F31" s="5"/>
      <c r="G31" s="5"/>
      <c r="H31" s="6" t="str">
        <f>_xlfn.DISPIMG("ID_674CEFE2EC7C4D1F918B6A5B372B03AB",1)</f>
        <v>=DISPIMG("ID_674CEFE2EC7C4D1F918B6A5B372B03AB",1)</v>
      </c>
    </row>
    <row r="32" s="1" customFormat="1" ht="53" customHeight="1" spans="1:8">
      <c r="A32" s="9"/>
      <c r="B32" s="9"/>
      <c r="C32" s="9"/>
      <c r="D32" s="5" t="s">
        <v>78</v>
      </c>
      <c r="E32" s="5" t="s">
        <v>73</v>
      </c>
      <c r="F32" s="5"/>
      <c r="G32" s="5"/>
      <c r="H32" s="6" t="str">
        <f>_xlfn.DISPIMG("ID_9DA4FC263BB64F9CAA7527829BE76C40",1)</f>
        <v>=DISPIMG("ID_9DA4FC263BB64F9CAA7527829BE76C40",1)</v>
      </c>
    </row>
    <row r="33" s="1" customFormat="1" ht="53" customHeight="1" spans="1:8">
      <c r="A33" s="5">
        <v>28</v>
      </c>
      <c r="B33" s="5" t="s">
        <v>79</v>
      </c>
      <c r="C33" s="5"/>
      <c r="D33" s="5" t="s">
        <v>80</v>
      </c>
      <c r="E33" s="5" t="s">
        <v>46</v>
      </c>
      <c r="F33" s="5"/>
      <c r="G33" s="5"/>
      <c r="H33" s="6" t="str">
        <f>_xlfn.DISPIMG("ID_27A074F1A3B9450A80E4FB784B6D2722",1)</f>
        <v>=DISPIMG("ID_27A074F1A3B9450A80E4FB784B6D2722",1)</v>
      </c>
    </row>
    <row r="34" s="1" customFormat="1" ht="51" customHeight="1" spans="1:8">
      <c r="A34" s="5">
        <v>29</v>
      </c>
      <c r="B34" s="5" t="s">
        <v>81</v>
      </c>
      <c r="C34" s="5" t="s">
        <v>42</v>
      </c>
      <c r="D34" s="5" t="s">
        <v>82</v>
      </c>
      <c r="E34" s="5" t="s">
        <v>32</v>
      </c>
      <c r="F34" s="5"/>
      <c r="G34" s="5"/>
      <c r="H34" s="6" t="str">
        <f>_xlfn.DISPIMG("ID_35F6D0F22E53419EB74C617BB6C5B488",1)</f>
        <v>=DISPIMG("ID_35F6D0F22E53419EB74C617BB6C5B488",1)</v>
      </c>
    </row>
    <row r="35" s="1" customFormat="1" ht="58" customHeight="1" spans="1:8">
      <c r="A35" s="5">
        <v>30</v>
      </c>
      <c r="B35" s="5" t="s">
        <v>83</v>
      </c>
      <c r="C35" s="5" t="s">
        <v>42</v>
      </c>
      <c r="D35" s="5" t="s">
        <v>84</v>
      </c>
      <c r="E35" s="5" t="s">
        <v>85</v>
      </c>
      <c r="F35" s="5"/>
      <c r="G35" s="5"/>
      <c r="H35" s="6" t="str">
        <f>_xlfn.DISPIMG("ID_CF086CF175584A9384DA618407021797",1)</f>
        <v>=DISPIMG("ID_CF086CF175584A9384DA618407021797",1)</v>
      </c>
    </row>
    <row r="36" s="1" customFormat="1" ht="52" customHeight="1" spans="1:8">
      <c r="A36" s="5">
        <v>31</v>
      </c>
      <c r="B36" s="5" t="s">
        <v>86</v>
      </c>
      <c r="C36" s="5"/>
      <c r="D36" s="5" t="s">
        <v>87</v>
      </c>
      <c r="E36" s="5" t="s">
        <v>32</v>
      </c>
      <c r="F36" s="5"/>
      <c r="G36" s="5"/>
      <c r="H36" s="6" t="str">
        <f>_xlfn.DISPIMG("ID_335D926B85F149A491D5584909B369DA",1)</f>
        <v>=DISPIMG("ID_335D926B85F149A491D5584909B369DA",1)</v>
      </c>
    </row>
    <row r="37" s="1" customFormat="1" ht="44" customHeight="1" spans="1:8">
      <c r="A37" s="5">
        <v>32</v>
      </c>
      <c r="B37" s="5" t="s">
        <v>33</v>
      </c>
      <c r="C37" s="5"/>
      <c r="D37" s="5" t="s">
        <v>88</v>
      </c>
      <c r="E37" s="5" t="s">
        <v>32</v>
      </c>
      <c r="F37" s="5"/>
      <c r="G37" s="5"/>
      <c r="H37" s="6" t="str">
        <f>_xlfn.DISPIMG("ID_3CC5E8DFDC7142A2BC7C43DD47B8DD34",1)</f>
        <v>=DISPIMG("ID_3CC5E8DFDC7142A2BC7C43DD47B8DD34",1)</v>
      </c>
    </row>
    <row r="38" s="1" customFormat="1" ht="53" customHeight="1" spans="1:8">
      <c r="A38" s="5">
        <v>33</v>
      </c>
      <c r="B38" s="5" t="s">
        <v>89</v>
      </c>
      <c r="C38" s="5" t="s">
        <v>90</v>
      </c>
      <c r="D38" s="5"/>
      <c r="E38" s="5" t="s">
        <v>11</v>
      </c>
      <c r="F38" s="5"/>
      <c r="G38" s="5"/>
      <c r="H38" s="6" t="str">
        <f>_xlfn.DISPIMG("ID_2446593407A74501B03C5AE7FCD8304C",1)</f>
        <v>=DISPIMG("ID_2446593407A74501B03C5AE7FCD8304C",1)</v>
      </c>
    </row>
    <row r="39" s="1" customFormat="1" ht="51" customHeight="1" spans="1:8">
      <c r="A39" s="5">
        <v>34</v>
      </c>
      <c r="B39" s="5" t="s">
        <v>91</v>
      </c>
      <c r="C39" s="5" t="s">
        <v>92</v>
      </c>
      <c r="D39" s="5" t="s">
        <v>93</v>
      </c>
      <c r="E39" s="5"/>
      <c r="F39" s="5"/>
      <c r="G39" s="5"/>
      <c r="H39" s="6" t="str">
        <f>_xlfn.DISPIMG("ID_56F31CFFDAEE4133AB59D58012B27EA3",1)</f>
        <v>=DISPIMG("ID_56F31CFFDAEE4133AB59D58012B27EA3",1)</v>
      </c>
    </row>
    <row r="40" s="1" customFormat="1" ht="50" customHeight="1" spans="1:8">
      <c r="A40" s="5">
        <v>35</v>
      </c>
      <c r="B40" s="5" t="s">
        <v>94</v>
      </c>
      <c r="C40" s="5"/>
      <c r="D40" s="5" t="s">
        <v>95</v>
      </c>
      <c r="E40" s="5" t="s">
        <v>96</v>
      </c>
      <c r="F40" s="5"/>
      <c r="G40" s="5"/>
      <c r="H40" s="6" t="str">
        <f>_xlfn.DISPIMG("ID_DA480CBF89E84BC7A269980F3877024E",1)</f>
        <v>=DISPIMG("ID_DA480CBF89E84BC7A269980F3877024E",1)</v>
      </c>
    </row>
  </sheetData>
  <mergeCells count="4">
    <mergeCell ref="A1:H1"/>
    <mergeCell ref="A29:A32"/>
    <mergeCell ref="B29:B32"/>
    <mergeCell ref="C29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木易:)</cp:lastModifiedBy>
  <dcterms:created xsi:type="dcterms:W3CDTF">2025-07-17T06:42:00Z</dcterms:created>
  <dcterms:modified xsi:type="dcterms:W3CDTF">2025-07-17T06:55:37Z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92DE54B872074F6489A893C82C50B1B0_11</vt:lpwstr>
  </property>
  <property fmtid="{D5CDD505-2E9C-101B-9397-08002B2CF9AE}" pid="3" name="KSOProductBuildVer">
    <vt:lpwstr>2052-12.1.0.17133</vt:lpwstr>
  </property>
</Properties>
</file>